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888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<sst xmlns="http://schemas.openxmlformats.org/spreadsheetml/2006/main" count="164" uniqueCount="91">
  <si>
    <t>中国热带农业科学院农产品加工研究所
2024年度第一批公开招聘资格初审合格进入笔试人员名单</t>
  </si>
  <si>
    <t>序号</t>
  </si>
  <si>
    <t>岗位代码</t>
  </si>
  <si>
    <t>岗位名称</t>
  </si>
  <si>
    <t>姓名</t>
  </si>
  <si>
    <t>身份证号码</t>
  </si>
  <si>
    <t>天然橡胶工程胶加工研究室科研岗</t>
  </si>
  <si>
    <t>445224********0750</t>
  </si>
  <si>
    <t>热带作物产地加工研究室科研岗</t>
  </si>
  <si>
    <t>440782********8024</t>
  </si>
  <si>
    <t>食品加工研究室科研岗</t>
  </si>
  <si>
    <t>440811********0612</t>
  </si>
  <si>
    <t>热带农产品检测技术研究室科研岗</t>
  </si>
  <si>
    <t>440883********2328</t>
  </si>
  <si>
    <t>421125********4916</t>
  </si>
  <si>
    <t>430482********9362</t>
  </si>
  <si>
    <t>440923********1048</t>
  </si>
  <si>
    <t>430422********998X</t>
  </si>
  <si>
    <t>440881********1043</t>
  </si>
  <si>
    <t>330182********0428</t>
  </si>
  <si>
    <t>360425********4063</t>
  </si>
  <si>
    <t>440801********2016</t>
  </si>
  <si>
    <t>522224********0111</t>
  </si>
  <si>
    <t>341221********679X</t>
  </si>
  <si>
    <t>440883********0367</t>
  </si>
  <si>
    <t>130582********2436</t>
  </si>
  <si>
    <t>420527********5310</t>
  </si>
  <si>
    <t>440803********2928</t>
  </si>
  <si>
    <t>230105********3725</t>
  </si>
  <si>
    <t>440803********2925</t>
  </si>
  <si>
    <t>532925********0525</t>
  </si>
  <si>
    <t>411327********0021</t>
  </si>
  <si>
    <t>460004********0225</t>
  </si>
  <si>
    <t>440111********2417</t>
  </si>
  <si>
    <t>360734********5911</t>
  </si>
  <si>
    <t>320483********4747</t>
  </si>
  <si>
    <t>430922********6812</t>
  </si>
  <si>
    <t>412726********5844</t>
  </si>
  <si>
    <t>450721********2225</t>
  </si>
  <si>
    <t>430421********1099</t>
  </si>
  <si>
    <t>430381********0066</t>
  </si>
  <si>
    <t>440803********3424</t>
  </si>
  <si>
    <t>440923********736X</t>
  </si>
  <si>
    <t>城乡垃圾资源化利用研究室科研岗</t>
  </si>
  <si>
    <t>130984********2473</t>
  </si>
  <si>
    <t>360731********7653</t>
  </si>
  <si>
    <t>460107********3022</t>
  </si>
  <si>
    <t>469007********7246</t>
  </si>
  <si>
    <t>230302********4728</t>
  </si>
  <si>
    <t>430424********0833</t>
  </si>
  <si>
    <t>410323********002X</t>
  </si>
  <si>
    <t>440803********3441</t>
  </si>
  <si>
    <t>370829********0315</t>
  </si>
  <si>
    <t>342423********6566</t>
  </si>
  <si>
    <t>450481********182X</t>
  </si>
  <si>
    <t>420881********8712</t>
  </si>
  <si>
    <t>152502********1219</t>
  </si>
  <si>
    <t>460003********0613</t>
  </si>
  <si>
    <t>500239********2027</t>
  </si>
  <si>
    <t>360727********2020</t>
  </si>
  <si>
    <t>421181********0856</t>
  </si>
  <si>
    <t>410225********9927</t>
  </si>
  <si>
    <t>440783********1820</t>
  </si>
  <si>
    <t>440882********1146</t>
  </si>
  <si>
    <t>450481********1447</t>
  </si>
  <si>
    <t>360502********136X</t>
  </si>
  <si>
    <t>350321********3920</t>
  </si>
  <si>
    <t>350122********6542</t>
  </si>
  <si>
    <t>农产品质量安全与标准化研究室科技支撑岗</t>
  </si>
  <si>
    <t>460003********4226</t>
  </si>
  <si>
    <t>230224********1622</t>
  </si>
  <si>
    <t>460025********0013</t>
  </si>
  <si>
    <t>450922********0727</t>
  </si>
  <si>
    <t>445121********2010</t>
  </si>
  <si>
    <t>440823********1726</t>
  </si>
  <si>
    <t>440823********5387</t>
  </si>
  <si>
    <t>441622********2571</t>
  </si>
  <si>
    <t>440982********0424</t>
  </si>
  <si>
    <t>522627********4416</t>
  </si>
  <si>
    <t>342623********3016</t>
  </si>
  <si>
    <t>440803********2942</t>
  </si>
  <si>
    <t>440882********1202</t>
  </si>
  <si>
    <t>450923********0545</t>
  </si>
  <si>
    <t>440804********0543</t>
  </si>
  <si>
    <t>362531********3020</t>
  </si>
  <si>
    <t>341226********2111</t>
  </si>
  <si>
    <t>财务处管理岗</t>
  </si>
  <si>
    <t>460102********2414</t>
  </si>
  <si>
    <t>500382********0867</t>
  </si>
  <si>
    <t>440823********3014</t>
  </si>
  <si>
    <t>620402********134X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</si>
</sst>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1"/>
  <sheetViews>
    <sheetView tabSelected="1" workbookViewId="0">
      <selection activeCell="H6" sqref="H6"/>
    </sheetView>
  </sheetViews>
  <sheetFormatPr defaultColWidth="9" defaultRowHeight="30" customHeight="1" outlineLevelCol="4"/>
  <cols>
    <col min="1" max="2" width="12.5" style="1" customWidth="1"/>
    <col min="3" max="3" width="42.125" style="1" customWidth="1"/>
    <col min="4" max="4" width="11.625" style="1" customWidth="1"/>
    <col min="5" max="5" width="33" style="1" customWidth="1"/>
    <col min="6" max="16349" width="9" style="1"/>
    <col min="16350" max="16384" width="9" style="3"/>
  </cols>
  <sheetData>
    <row r="1" s="1" customFormat="1" ht="57" customHeight="1" spans="1:5">
      <c r="A1" s="4" t="s">
        <v>0</v>
      </c>
      <c r="B1" s="4"/>
      <c r="C1" s="4"/>
      <c r="D1" s="4"/>
      <c r="E1" s="4"/>
    </row>
    <row r="2" s="2" customFormat="1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customHeight="1" spans="1:5">
      <c r="A3" s="6">
        <v>1</v>
      </c>
      <c r="B3" s="6" t="str">
        <f>"24050102"</f>
        <v>24050102</v>
      </c>
      <c r="C3" s="6" t="s">
        <v>6</v>
      </c>
      <c r="D3" s="6" t="str">
        <f>"陈焕辉"</f>
        <v>陈焕辉</v>
      </c>
      <c r="E3" s="6" t="s">
        <v>7</v>
      </c>
    </row>
    <row r="4" s="1" customFormat="1" customHeight="1" spans="1:5">
      <c r="A4" s="6">
        <v>2</v>
      </c>
      <c r="B4" s="6" t="str">
        <f>"24050103"</f>
        <v>24050103</v>
      </c>
      <c r="C4" s="6" t="s">
        <v>8</v>
      </c>
      <c r="D4" s="6" t="str">
        <f>"张颖茵"</f>
        <v>张颖茵</v>
      </c>
      <c r="E4" s="6" t="s">
        <v>9</v>
      </c>
    </row>
    <row r="5" s="1" customFormat="1" customHeight="1" spans="1:5">
      <c r="A5" s="6">
        <v>3</v>
      </c>
      <c r="B5" s="6" t="str">
        <f>"24050104"</f>
        <v>24050104</v>
      </c>
      <c r="C5" s="6" t="s">
        <v>10</v>
      </c>
      <c r="D5" s="6" t="str">
        <f>"文胜武"</f>
        <v>文胜武</v>
      </c>
      <c r="E5" s="6" t="s">
        <v>11</v>
      </c>
    </row>
    <row r="6" s="1" customFormat="1" customHeight="1" spans="1:5">
      <c r="A6" s="6">
        <v>4</v>
      </c>
      <c r="B6" s="6" t="str">
        <f>"24050105"</f>
        <v>24050105</v>
      </c>
      <c r="C6" s="6" t="s">
        <v>12</v>
      </c>
      <c r="D6" s="6" t="str">
        <f>"莫日坚"</f>
        <v>莫日坚</v>
      </c>
      <c r="E6" s="6" t="s">
        <v>13</v>
      </c>
    </row>
    <row r="7" s="1" customFormat="1" customHeight="1" spans="1:5">
      <c r="A7" s="6">
        <v>5</v>
      </c>
      <c r="B7" s="6" t="str">
        <f t="shared" ref="B7:B13" si="0">"24050107"</f>
        <v>24050107</v>
      </c>
      <c r="C7" s="6" t="s">
        <v>6</v>
      </c>
      <c r="D7" s="6" t="str">
        <f>"瞿启"</f>
        <v>瞿启</v>
      </c>
      <c r="E7" s="6" t="s">
        <v>14</v>
      </c>
    </row>
    <row r="8" s="1" customFormat="1" customHeight="1" spans="1:5">
      <c r="A8" s="6">
        <v>6</v>
      </c>
      <c r="B8" s="6" t="str">
        <f t="shared" si="0"/>
        <v>24050107</v>
      </c>
      <c r="C8" s="6" t="s">
        <v>6</v>
      </c>
      <c r="D8" s="6" t="str">
        <f>"袁玉妮"</f>
        <v>袁玉妮</v>
      </c>
      <c r="E8" s="6" t="s">
        <v>15</v>
      </c>
    </row>
    <row r="9" s="1" customFormat="1" customHeight="1" spans="1:5">
      <c r="A9" s="6">
        <v>7</v>
      </c>
      <c r="B9" s="6" t="str">
        <f t="shared" si="0"/>
        <v>24050107</v>
      </c>
      <c r="C9" s="6" t="s">
        <v>6</v>
      </c>
      <c r="D9" s="6" t="str">
        <f>"许君楚"</f>
        <v>许君楚</v>
      </c>
      <c r="E9" s="6" t="s">
        <v>16</v>
      </c>
    </row>
    <row r="10" s="1" customFormat="1" customHeight="1" spans="1:5">
      <c r="A10" s="6">
        <v>8</v>
      </c>
      <c r="B10" s="6" t="str">
        <f t="shared" si="0"/>
        <v>24050107</v>
      </c>
      <c r="C10" s="6" t="s">
        <v>6</v>
      </c>
      <c r="D10" s="6" t="str">
        <f>"胡文艳"</f>
        <v>胡文艳</v>
      </c>
      <c r="E10" s="6" t="s">
        <v>17</v>
      </c>
    </row>
    <row r="11" s="1" customFormat="1" customHeight="1" spans="1:5">
      <c r="A11" s="6">
        <v>9</v>
      </c>
      <c r="B11" s="6" t="str">
        <f t="shared" si="0"/>
        <v>24050107</v>
      </c>
      <c r="C11" s="6" t="s">
        <v>6</v>
      </c>
      <c r="D11" s="6" t="str">
        <f>"张蕴"</f>
        <v>张蕴</v>
      </c>
      <c r="E11" s="6" t="s">
        <v>18</v>
      </c>
    </row>
    <row r="12" s="1" customFormat="1" customHeight="1" spans="1:5">
      <c r="A12" s="6">
        <v>10</v>
      </c>
      <c r="B12" s="6" t="str">
        <f t="shared" si="0"/>
        <v>24050107</v>
      </c>
      <c r="C12" s="6" t="s">
        <v>6</v>
      </c>
      <c r="D12" s="6" t="str">
        <f>"李旦"</f>
        <v>李旦</v>
      </c>
      <c r="E12" s="6" t="s">
        <v>19</v>
      </c>
    </row>
    <row r="13" s="1" customFormat="1" customHeight="1" spans="1:5">
      <c r="A13" s="6">
        <v>11</v>
      </c>
      <c r="B13" s="6" t="str">
        <f t="shared" si="0"/>
        <v>24050107</v>
      </c>
      <c r="C13" s="6" t="s">
        <v>6</v>
      </c>
      <c r="D13" s="6" t="str">
        <f>"张粤容"</f>
        <v>张粤容</v>
      </c>
      <c r="E13" s="6" t="s">
        <v>20</v>
      </c>
    </row>
    <row r="14" s="1" customFormat="1" customHeight="1" spans="1:5">
      <c r="A14" s="6">
        <v>12</v>
      </c>
      <c r="B14" s="6" t="str">
        <f t="shared" ref="B14:B22" si="1">"24050108"</f>
        <v>24050108</v>
      </c>
      <c r="C14" s="6" t="s">
        <v>10</v>
      </c>
      <c r="D14" s="6" t="str">
        <f>"张泽雄"</f>
        <v>张泽雄</v>
      </c>
      <c r="E14" s="6" t="s">
        <v>21</v>
      </c>
    </row>
    <row r="15" s="1" customFormat="1" customHeight="1" spans="1:5">
      <c r="A15" s="6">
        <v>13</v>
      </c>
      <c r="B15" s="6" t="str">
        <f t="shared" si="1"/>
        <v>24050108</v>
      </c>
      <c r="C15" s="6" t="s">
        <v>10</v>
      </c>
      <c r="D15" s="6" t="str">
        <f>"彭俊森"</f>
        <v>彭俊森</v>
      </c>
      <c r="E15" s="6" t="s">
        <v>22</v>
      </c>
    </row>
    <row r="16" s="1" customFormat="1" customHeight="1" spans="1:5">
      <c r="A16" s="6">
        <v>14</v>
      </c>
      <c r="B16" s="6" t="str">
        <f t="shared" si="1"/>
        <v>24050108</v>
      </c>
      <c r="C16" s="6" t="s">
        <v>10</v>
      </c>
      <c r="D16" s="6" t="str">
        <f>"常昊"</f>
        <v>常昊</v>
      </c>
      <c r="E16" s="6" t="s">
        <v>23</v>
      </c>
    </row>
    <row r="17" s="1" customFormat="1" customHeight="1" spans="1:5">
      <c r="A17" s="6">
        <v>15</v>
      </c>
      <c r="B17" s="6" t="str">
        <f t="shared" si="1"/>
        <v>24050108</v>
      </c>
      <c r="C17" s="6" t="s">
        <v>10</v>
      </c>
      <c r="D17" s="6" t="str">
        <f>"李书媛"</f>
        <v>李书媛</v>
      </c>
      <c r="E17" s="6" t="s">
        <v>24</v>
      </c>
    </row>
    <row r="18" s="1" customFormat="1" customHeight="1" spans="1:5">
      <c r="A18" s="6">
        <v>16</v>
      </c>
      <c r="B18" s="6" t="str">
        <f t="shared" si="1"/>
        <v>24050108</v>
      </c>
      <c r="C18" s="6" t="s">
        <v>10</v>
      </c>
      <c r="D18" s="6" t="str">
        <f>"任赛豪"</f>
        <v>任赛豪</v>
      </c>
      <c r="E18" s="6" t="s">
        <v>25</v>
      </c>
    </row>
    <row r="19" s="1" customFormat="1" customHeight="1" spans="1:5">
      <c r="A19" s="6">
        <v>17</v>
      </c>
      <c r="B19" s="6" t="str">
        <f t="shared" si="1"/>
        <v>24050108</v>
      </c>
      <c r="C19" s="6" t="s">
        <v>10</v>
      </c>
      <c r="D19" s="6" t="str">
        <f>"曾田归阳"</f>
        <v>曾田归阳</v>
      </c>
      <c r="E19" s="6" t="s">
        <v>26</v>
      </c>
    </row>
    <row r="20" s="1" customFormat="1" customHeight="1" spans="1:5">
      <c r="A20" s="6">
        <v>18</v>
      </c>
      <c r="B20" s="6" t="str">
        <f t="shared" si="1"/>
        <v>24050108</v>
      </c>
      <c r="C20" s="6" t="s">
        <v>10</v>
      </c>
      <c r="D20" s="6" t="str">
        <f>"何淑娴"</f>
        <v>何淑娴</v>
      </c>
      <c r="E20" s="6" t="s">
        <v>27</v>
      </c>
    </row>
    <row r="21" s="1" customFormat="1" customHeight="1" spans="1:5">
      <c r="A21" s="6">
        <v>19</v>
      </c>
      <c r="B21" s="6" t="str">
        <f t="shared" si="1"/>
        <v>24050108</v>
      </c>
      <c r="C21" s="6" t="s">
        <v>10</v>
      </c>
      <c r="D21" s="6" t="str">
        <f>"方昕"</f>
        <v>方昕</v>
      </c>
      <c r="E21" s="6" t="s">
        <v>28</v>
      </c>
    </row>
    <row r="22" s="1" customFormat="1" customHeight="1" spans="1:5">
      <c r="A22" s="6">
        <v>20</v>
      </c>
      <c r="B22" s="6" t="str">
        <f t="shared" si="1"/>
        <v>24050108</v>
      </c>
      <c r="C22" s="6" t="s">
        <v>10</v>
      </c>
      <c r="D22" s="6" t="str">
        <f>"林艺美"</f>
        <v>林艺美</v>
      </c>
      <c r="E22" s="6" t="s">
        <v>29</v>
      </c>
    </row>
    <row r="23" s="1" customFormat="1" customHeight="1" spans="1:5">
      <c r="A23" s="6">
        <v>21</v>
      </c>
      <c r="B23" s="6" t="str">
        <f t="shared" ref="B23:B35" si="2">"24050109"</f>
        <v>24050109</v>
      </c>
      <c r="C23" s="6" t="s">
        <v>12</v>
      </c>
      <c r="D23" s="6" t="str">
        <f>"刘海霞"</f>
        <v>刘海霞</v>
      </c>
      <c r="E23" s="6" t="s">
        <v>30</v>
      </c>
    </row>
    <row r="24" s="1" customFormat="1" customHeight="1" spans="1:5">
      <c r="A24" s="6">
        <v>22</v>
      </c>
      <c r="B24" s="6" t="str">
        <f t="shared" si="2"/>
        <v>24050109</v>
      </c>
      <c r="C24" s="6" t="s">
        <v>12</v>
      </c>
      <c r="D24" s="6" t="str">
        <f>"郑冉"</f>
        <v>郑冉</v>
      </c>
      <c r="E24" s="6" t="s">
        <v>31</v>
      </c>
    </row>
    <row r="25" s="1" customFormat="1" customHeight="1" spans="1:5">
      <c r="A25" s="6">
        <v>23</v>
      </c>
      <c r="B25" s="6" t="str">
        <f t="shared" si="2"/>
        <v>24050109</v>
      </c>
      <c r="C25" s="6" t="s">
        <v>12</v>
      </c>
      <c r="D25" s="6" t="str">
        <f>"高羽莎"</f>
        <v>高羽莎</v>
      </c>
      <c r="E25" s="6" t="s">
        <v>32</v>
      </c>
    </row>
    <row r="26" s="1" customFormat="1" customHeight="1" spans="1:5">
      <c r="A26" s="6">
        <v>24</v>
      </c>
      <c r="B26" s="6" t="str">
        <f t="shared" si="2"/>
        <v>24050109</v>
      </c>
      <c r="C26" s="6" t="s">
        <v>12</v>
      </c>
      <c r="D26" s="6" t="str">
        <f>"萧卫泓"</f>
        <v>萧卫泓</v>
      </c>
      <c r="E26" s="6" t="s">
        <v>33</v>
      </c>
    </row>
    <row r="27" s="1" customFormat="1" customHeight="1" spans="1:5">
      <c r="A27" s="6">
        <v>25</v>
      </c>
      <c r="B27" s="6" t="str">
        <f t="shared" si="2"/>
        <v>24050109</v>
      </c>
      <c r="C27" s="6" t="s">
        <v>12</v>
      </c>
      <c r="D27" s="6" t="str">
        <f>"陈煜均"</f>
        <v>陈煜均</v>
      </c>
      <c r="E27" s="6" t="s">
        <v>34</v>
      </c>
    </row>
    <row r="28" s="1" customFormat="1" customHeight="1" spans="1:5">
      <c r="A28" s="6">
        <v>26</v>
      </c>
      <c r="B28" s="6" t="str">
        <f t="shared" si="2"/>
        <v>24050109</v>
      </c>
      <c r="C28" s="6" t="s">
        <v>12</v>
      </c>
      <c r="D28" s="6" t="str">
        <f>"陈铭秋"</f>
        <v>陈铭秋</v>
      </c>
      <c r="E28" s="6" t="s">
        <v>35</v>
      </c>
    </row>
    <row r="29" s="1" customFormat="1" customHeight="1" spans="1:5">
      <c r="A29" s="6">
        <v>27</v>
      </c>
      <c r="B29" s="6" t="str">
        <f t="shared" si="2"/>
        <v>24050109</v>
      </c>
      <c r="C29" s="6" t="s">
        <v>12</v>
      </c>
      <c r="D29" s="6" t="str">
        <f>"胡宏"</f>
        <v>胡宏</v>
      </c>
      <c r="E29" s="6" t="s">
        <v>36</v>
      </c>
    </row>
    <row r="30" s="1" customFormat="1" customHeight="1" spans="1:5">
      <c r="A30" s="6">
        <v>28</v>
      </c>
      <c r="B30" s="6" t="str">
        <f t="shared" si="2"/>
        <v>24050109</v>
      </c>
      <c r="C30" s="6" t="s">
        <v>12</v>
      </c>
      <c r="D30" s="6" t="str">
        <f>"侯克克"</f>
        <v>侯克克</v>
      </c>
      <c r="E30" s="6" t="s">
        <v>37</v>
      </c>
    </row>
    <row r="31" s="1" customFormat="1" customHeight="1" spans="1:5">
      <c r="A31" s="6">
        <v>29</v>
      </c>
      <c r="B31" s="6" t="str">
        <f t="shared" si="2"/>
        <v>24050109</v>
      </c>
      <c r="C31" s="6" t="s">
        <v>12</v>
      </c>
      <c r="D31" s="6" t="str">
        <f>"杨美金"</f>
        <v>杨美金</v>
      </c>
      <c r="E31" s="6" t="s">
        <v>38</v>
      </c>
    </row>
    <row r="32" s="1" customFormat="1" customHeight="1" spans="1:5">
      <c r="A32" s="6">
        <v>30</v>
      </c>
      <c r="B32" s="6" t="str">
        <f t="shared" si="2"/>
        <v>24050109</v>
      </c>
      <c r="C32" s="6" t="s">
        <v>12</v>
      </c>
      <c r="D32" s="6" t="str">
        <f>"唐继利"</f>
        <v>唐继利</v>
      </c>
      <c r="E32" s="6" t="s">
        <v>39</v>
      </c>
    </row>
    <row r="33" s="1" customFormat="1" customHeight="1" spans="1:5">
      <c r="A33" s="6">
        <v>31</v>
      </c>
      <c r="B33" s="6" t="str">
        <f t="shared" si="2"/>
        <v>24050109</v>
      </c>
      <c r="C33" s="6" t="s">
        <v>12</v>
      </c>
      <c r="D33" s="6" t="str">
        <f>"成棒"</f>
        <v>成棒</v>
      </c>
      <c r="E33" s="6" t="s">
        <v>40</v>
      </c>
    </row>
    <row r="34" s="1" customFormat="1" customHeight="1" spans="1:5">
      <c r="A34" s="6">
        <v>32</v>
      </c>
      <c r="B34" s="6" t="str">
        <f t="shared" si="2"/>
        <v>24050109</v>
      </c>
      <c r="C34" s="6" t="s">
        <v>12</v>
      </c>
      <c r="D34" s="6" t="str">
        <f>"吴丹珠"</f>
        <v>吴丹珠</v>
      </c>
      <c r="E34" s="6" t="s">
        <v>41</v>
      </c>
    </row>
    <row r="35" s="1" customFormat="1" customHeight="1" spans="1:5">
      <c r="A35" s="6">
        <v>33</v>
      </c>
      <c r="B35" s="6" t="str">
        <f t="shared" si="2"/>
        <v>24050109</v>
      </c>
      <c r="C35" s="6" t="s">
        <v>12</v>
      </c>
      <c r="D35" s="6" t="str">
        <f>"李妍然"</f>
        <v>李妍然</v>
      </c>
      <c r="E35" s="6" t="s">
        <v>42</v>
      </c>
    </row>
    <row r="36" s="1" customFormat="1" customHeight="1" spans="1:5">
      <c r="A36" s="6">
        <v>34</v>
      </c>
      <c r="B36" s="6" t="str">
        <f t="shared" ref="B36:B60" si="3">"24050110"</f>
        <v>24050110</v>
      </c>
      <c r="C36" s="6" t="s">
        <v>43</v>
      </c>
      <c r="D36" s="6" t="str">
        <f>"苏运哲"</f>
        <v>苏运哲</v>
      </c>
      <c r="E36" s="6" t="s">
        <v>44</v>
      </c>
    </row>
    <row r="37" s="1" customFormat="1" customHeight="1" spans="1:5">
      <c r="A37" s="6">
        <v>35</v>
      </c>
      <c r="B37" s="6" t="str">
        <f t="shared" si="3"/>
        <v>24050110</v>
      </c>
      <c r="C37" s="6" t="s">
        <v>43</v>
      </c>
      <c r="D37" s="6" t="str">
        <f>"肖贇林"</f>
        <v>肖贇林</v>
      </c>
      <c r="E37" s="6" t="s">
        <v>45</v>
      </c>
    </row>
    <row r="38" s="1" customFormat="1" customHeight="1" spans="1:5">
      <c r="A38" s="6">
        <v>36</v>
      </c>
      <c r="B38" s="6" t="str">
        <f t="shared" si="3"/>
        <v>24050110</v>
      </c>
      <c r="C38" s="6" t="s">
        <v>43</v>
      </c>
      <c r="D38" s="6" t="str">
        <f>"冼芳莹"</f>
        <v>冼芳莹</v>
      </c>
      <c r="E38" s="6" t="s">
        <v>46</v>
      </c>
    </row>
    <row r="39" s="1" customFormat="1" customHeight="1" spans="1:5">
      <c r="A39" s="6">
        <v>37</v>
      </c>
      <c r="B39" s="6" t="str">
        <f t="shared" si="3"/>
        <v>24050110</v>
      </c>
      <c r="C39" s="6" t="s">
        <v>43</v>
      </c>
      <c r="D39" s="6" t="str">
        <f>"王文璇"</f>
        <v>王文璇</v>
      </c>
      <c r="E39" s="6" t="s">
        <v>47</v>
      </c>
    </row>
    <row r="40" s="1" customFormat="1" customHeight="1" spans="1:5">
      <c r="A40" s="6">
        <v>38</v>
      </c>
      <c r="B40" s="6" t="str">
        <f t="shared" si="3"/>
        <v>24050110</v>
      </c>
      <c r="C40" s="6" t="s">
        <v>43</v>
      </c>
      <c r="D40" s="6" t="str">
        <f>"范力文"</f>
        <v>范力文</v>
      </c>
      <c r="E40" s="6" t="s">
        <v>48</v>
      </c>
    </row>
    <row r="41" s="1" customFormat="1" customHeight="1" spans="1:5">
      <c r="A41" s="6">
        <v>39</v>
      </c>
      <c r="B41" s="6" t="str">
        <f t="shared" si="3"/>
        <v>24050110</v>
      </c>
      <c r="C41" s="6" t="s">
        <v>43</v>
      </c>
      <c r="D41" s="6" t="str">
        <f>"阳亚迪"</f>
        <v>阳亚迪</v>
      </c>
      <c r="E41" s="6" t="s">
        <v>49</v>
      </c>
    </row>
    <row r="42" s="1" customFormat="1" customHeight="1" spans="1:5">
      <c r="A42" s="6">
        <v>40</v>
      </c>
      <c r="B42" s="6" t="str">
        <f t="shared" si="3"/>
        <v>24050110</v>
      </c>
      <c r="C42" s="6" t="s">
        <v>43</v>
      </c>
      <c r="D42" s="6" t="str">
        <f>"崔钰琼"</f>
        <v>崔钰琼</v>
      </c>
      <c r="E42" s="6" t="s">
        <v>50</v>
      </c>
    </row>
    <row r="43" s="1" customFormat="1" customHeight="1" spans="1:5">
      <c r="A43" s="6">
        <v>41</v>
      </c>
      <c r="B43" s="6" t="str">
        <f t="shared" si="3"/>
        <v>24050110</v>
      </c>
      <c r="C43" s="6" t="s">
        <v>43</v>
      </c>
      <c r="D43" s="6" t="str">
        <f>"陈婵欣"</f>
        <v>陈婵欣</v>
      </c>
      <c r="E43" s="6" t="s">
        <v>51</v>
      </c>
    </row>
    <row r="44" s="1" customFormat="1" customHeight="1" spans="1:5">
      <c r="A44" s="6">
        <v>42</v>
      </c>
      <c r="B44" s="6" t="str">
        <f t="shared" si="3"/>
        <v>24050110</v>
      </c>
      <c r="C44" s="6" t="s">
        <v>43</v>
      </c>
      <c r="D44" s="6" t="str">
        <f>"曹志"</f>
        <v>曹志</v>
      </c>
      <c r="E44" s="6" t="s">
        <v>52</v>
      </c>
    </row>
    <row r="45" s="1" customFormat="1" customHeight="1" spans="1:5">
      <c r="A45" s="6">
        <v>43</v>
      </c>
      <c r="B45" s="6" t="str">
        <f t="shared" si="3"/>
        <v>24050110</v>
      </c>
      <c r="C45" s="6" t="s">
        <v>43</v>
      </c>
      <c r="D45" s="6" t="str">
        <f>"吴海媚"</f>
        <v>吴海媚</v>
      </c>
      <c r="E45" s="6" t="s">
        <v>41</v>
      </c>
    </row>
    <row r="46" s="1" customFormat="1" customHeight="1" spans="1:5">
      <c r="A46" s="6">
        <v>44</v>
      </c>
      <c r="B46" s="6" t="str">
        <f t="shared" si="3"/>
        <v>24050110</v>
      </c>
      <c r="C46" s="6" t="s">
        <v>43</v>
      </c>
      <c r="D46" s="6" t="str">
        <f>"李玉"</f>
        <v>李玉</v>
      </c>
      <c r="E46" s="6" t="s">
        <v>53</v>
      </c>
    </row>
    <row r="47" s="1" customFormat="1" customHeight="1" spans="1:5">
      <c r="A47" s="6">
        <v>45</v>
      </c>
      <c r="B47" s="6" t="str">
        <f t="shared" si="3"/>
        <v>24050110</v>
      </c>
      <c r="C47" s="6" t="s">
        <v>43</v>
      </c>
      <c r="D47" s="6" t="str">
        <f>"盘艳梅"</f>
        <v>盘艳梅</v>
      </c>
      <c r="E47" s="6" t="s">
        <v>54</v>
      </c>
    </row>
    <row r="48" s="1" customFormat="1" customHeight="1" spans="1:5">
      <c r="A48" s="6">
        <v>46</v>
      </c>
      <c r="B48" s="6" t="str">
        <f t="shared" si="3"/>
        <v>24050110</v>
      </c>
      <c r="C48" s="6" t="s">
        <v>43</v>
      </c>
      <c r="D48" s="6" t="str">
        <f>"朱俊晖"</f>
        <v>朱俊晖</v>
      </c>
      <c r="E48" s="6" t="s">
        <v>55</v>
      </c>
    </row>
    <row r="49" s="1" customFormat="1" customHeight="1" spans="1:5">
      <c r="A49" s="6">
        <v>47</v>
      </c>
      <c r="B49" s="6" t="str">
        <f t="shared" si="3"/>
        <v>24050110</v>
      </c>
      <c r="C49" s="6" t="s">
        <v>43</v>
      </c>
      <c r="D49" s="6" t="str">
        <f>"杨晓龙"</f>
        <v>杨晓龙</v>
      </c>
      <c r="E49" s="6" t="s">
        <v>56</v>
      </c>
    </row>
    <row r="50" s="1" customFormat="1" customHeight="1" spans="1:5">
      <c r="A50" s="6">
        <v>48</v>
      </c>
      <c r="B50" s="6" t="str">
        <f t="shared" si="3"/>
        <v>24050110</v>
      </c>
      <c r="C50" s="6" t="s">
        <v>43</v>
      </c>
      <c r="D50" s="6" t="str">
        <f>"薛承进"</f>
        <v>薛承进</v>
      </c>
      <c r="E50" s="6" t="s">
        <v>57</v>
      </c>
    </row>
    <row r="51" s="1" customFormat="1" customHeight="1" spans="1:5">
      <c r="A51" s="6">
        <v>49</v>
      </c>
      <c r="B51" s="6" t="str">
        <f t="shared" si="3"/>
        <v>24050110</v>
      </c>
      <c r="C51" s="6" t="s">
        <v>43</v>
      </c>
      <c r="D51" s="6" t="str">
        <f>"任青霞"</f>
        <v>任青霞</v>
      </c>
      <c r="E51" s="6" t="s">
        <v>58</v>
      </c>
    </row>
    <row r="52" s="1" customFormat="1" customHeight="1" spans="1:5">
      <c r="A52" s="6">
        <v>50</v>
      </c>
      <c r="B52" s="6" t="str">
        <f t="shared" si="3"/>
        <v>24050110</v>
      </c>
      <c r="C52" s="6" t="s">
        <v>43</v>
      </c>
      <c r="D52" s="6" t="str">
        <f>"赖婷"</f>
        <v>赖婷</v>
      </c>
      <c r="E52" s="6" t="s">
        <v>59</v>
      </c>
    </row>
    <row r="53" s="1" customFormat="1" customHeight="1" spans="1:5">
      <c r="A53" s="6">
        <v>51</v>
      </c>
      <c r="B53" s="6" t="str">
        <f t="shared" si="3"/>
        <v>24050110</v>
      </c>
      <c r="C53" s="6" t="s">
        <v>43</v>
      </c>
      <c r="D53" s="6" t="str">
        <f>"刘刚"</f>
        <v>刘刚</v>
      </c>
      <c r="E53" s="6" t="s">
        <v>60</v>
      </c>
    </row>
    <row r="54" s="1" customFormat="1" customHeight="1" spans="1:5">
      <c r="A54" s="6">
        <v>52</v>
      </c>
      <c r="B54" s="6" t="str">
        <f t="shared" si="3"/>
        <v>24050110</v>
      </c>
      <c r="C54" s="6" t="s">
        <v>43</v>
      </c>
      <c r="D54" s="6" t="str">
        <f>"杨金金"</f>
        <v>杨金金</v>
      </c>
      <c r="E54" s="6" t="s">
        <v>61</v>
      </c>
    </row>
    <row r="55" s="1" customFormat="1" customHeight="1" spans="1:5">
      <c r="A55" s="6">
        <v>53</v>
      </c>
      <c r="B55" s="6" t="str">
        <f t="shared" si="3"/>
        <v>24050110</v>
      </c>
      <c r="C55" s="6" t="s">
        <v>43</v>
      </c>
      <c r="D55" s="6" t="str">
        <f>"梁严内"</f>
        <v>梁严内</v>
      </c>
      <c r="E55" s="6" t="s">
        <v>62</v>
      </c>
    </row>
    <row r="56" s="1" customFormat="1" customHeight="1" spans="1:5">
      <c r="A56" s="6">
        <v>54</v>
      </c>
      <c r="B56" s="6" t="str">
        <f t="shared" si="3"/>
        <v>24050110</v>
      </c>
      <c r="C56" s="6" t="s">
        <v>43</v>
      </c>
      <c r="D56" s="6" t="str">
        <f>"莫潜渊"</f>
        <v>莫潜渊</v>
      </c>
      <c r="E56" s="6" t="s">
        <v>63</v>
      </c>
    </row>
    <row r="57" s="1" customFormat="1" customHeight="1" spans="1:5">
      <c r="A57" s="6">
        <v>55</v>
      </c>
      <c r="B57" s="6" t="str">
        <f t="shared" si="3"/>
        <v>24050110</v>
      </c>
      <c r="C57" s="6" t="s">
        <v>43</v>
      </c>
      <c r="D57" s="6" t="str">
        <f>"邓晓彤"</f>
        <v>邓晓彤</v>
      </c>
      <c r="E57" s="6" t="s">
        <v>64</v>
      </c>
    </row>
    <row r="58" s="1" customFormat="1" customHeight="1" spans="1:5">
      <c r="A58" s="6">
        <v>56</v>
      </c>
      <c r="B58" s="6" t="str">
        <f t="shared" si="3"/>
        <v>24050110</v>
      </c>
      <c r="C58" s="6" t="s">
        <v>43</v>
      </c>
      <c r="D58" s="6" t="str">
        <f>"郭美薇"</f>
        <v>郭美薇</v>
      </c>
      <c r="E58" s="6" t="s">
        <v>65</v>
      </c>
    </row>
    <row r="59" s="1" customFormat="1" customHeight="1" spans="1:5">
      <c r="A59" s="6">
        <v>57</v>
      </c>
      <c r="B59" s="6" t="str">
        <f t="shared" si="3"/>
        <v>24050110</v>
      </c>
      <c r="C59" s="6" t="s">
        <v>43</v>
      </c>
      <c r="D59" s="6" t="str">
        <f>"黄颖超"</f>
        <v>黄颖超</v>
      </c>
      <c r="E59" s="6" t="s">
        <v>66</v>
      </c>
    </row>
    <row r="60" s="1" customFormat="1" customHeight="1" spans="1:5">
      <c r="A60" s="6">
        <v>58</v>
      </c>
      <c r="B60" s="6" t="str">
        <f t="shared" si="3"/>
        <v>24050110</v>
      </c>
      <c r="C60" s="6" t="s">
        <v>43</v>
      </c>
      <c r="D60" s="6" t="str">
        <f>"李晶"</f>
        <v>李晶</v>
      </c>
      <c r="E60" s="6" t="s">
        <v>67</v>
      </c>
    </row>
    <row r="61" s="1" customFormat="1" customHeight="1" spans="1:5">
      <c r="A61" s="6">
        <v>59</v>
      </c>
      <c r="B61" s="6" t="str">
        <f t="shared" ref="B61:B77" si="4">"24050201"</f>
        <v>24050201</v>
      </c>
      <c r="C61" s="6" t="s">
        <v>68</v>
      </c>
      <c r="D61" s="6" t="str">
        <f>"符梅桂"</f>
        <v>符梅桂</v>
      </c>
      <c r="E61" s="6" t="s">
        <v>69</v>
      </c>
    </row>
    <row r="62" s="1" customFormat="1" customHeight="1" spans="1:5">
      <c r="A62" s="6">
        <v>60</v>
      </c>
      <c r="B62" s="6" t="str">
        <f t="shared" si="4"/>
        <v>24050201</v>
      </c>
      <c r="C62" s="6" t="s">
        <v>68</v>
      </c>
      <c r="D62" s="6" t="str">
        <f>"赵庚"</f>
        <v>赵庚</v>
      </c>
      <c r="E62" s="6" t="s">
        <v>70</v>
      </c>
    </row>
    <row r="63" s="1" customFormat="1" customHeight="1" spans="1:5">
      <c r="A63" s="6">
        <v>61</v>
      </c>
      <c r="B63" s="6" t="str">
        <f t="shared" si="4"/>
        <v>24050201</v>
      </c>
      <c r="C63" s="6" t="s">
        <v>68</v>
      </c>
      <c r="D63" s="6" t="str">
        <f>"许丁予"</f>
        <v>许丁予</v>
      </c>
      <c r="E63" s="6" t="s">
        <v>71</v>
      </c>
    </row>
    <row r="64" s="1" customFormat="1" customHeight="1" spans="1:5">
      <c r="A64" s="6">
        <v>62</v>
      </c>
      <c r="B64" s="6" t="str">
        <f t="shared" si="4"/>
        <v>24050201</v>
      </c>
      <c r="C64" s="6" t="s">
        <v>68</v>
      </c>
      <c r="D64" s="6" t="str">
        <f>"罗紫兰"</f>
        <v>罗紫兰</v>
      </c>
      <c r="E64" s="6" t="s">
        <v>72</v>
      </c>
    </row>
    <row r="65" s="1" customFormat="1" customHeight="1" spans="1:5">
      <c r="A65" s="6">
        <v>63</v>
      </c>
      <c r="B65" s="6" t="str">
        <f t="shared" si="4"/>
        <v>24050201</v>
      </c>
      <c r="C65" s="6" t="s">
        <v>68</v>
      </c>
      <c r="D65" s="6" t="str">
        <f>"廖湘"</f>
        <v>廖湘</v>
      </c>
      <c r="E65" s="6" t="s">
        <v>73</v>
      </c>
    </row>
    <row r="66" s="1" customFormat="1" customHeight="1" spans="1:5">
      <c r="A66" s="6">
        <v>64</v>
      </c>
      <c r="B66" s="6" t="str">
        <f t="shared" si="4"/>
        <v>24050201</v>
      </c>
      <c r="C66" s="6" t="s">
        <v>68</v>
      </c>
      <c r="D66" s="6" t="str">
        <f>"高金玉"</f>
        <v>高金玉</v>
      </c>
      <c r="E66" s="6" t="s">
        <v>74</v>
      </c>
    </row>
    <row r="67" s="1" customFormat="1" customHeight="1" spans="1:5">
      <c r="A67" s="6">
        <v>65</v>
      </c>
      <c r="B67" s="6" t="str">
        <f t="shared" si="4"/>
        <v>24050201</v>
      </c>
      <c r="C67" s="6" t="s">
        <v>68</v>
      </c>
      <c r="D67" s="6" t="str">
        <f>"宋康金"</f>
        <v>宋康金</v>
      </c>
      <c r="E67" s="6" t="s">
        <v>75</v>
      </c>
    </row>
    <row r="68" s="1" customFormat="1" customHeight="1" spans="1:5">
      <c r="A68" s="6">
        <v>66</v>
      </c>
      <c r="B68" s="6" t="str">
        <f t="shared" si="4"/>
        <v>24050201</v>
      </c>
      <c r="C68" s="6" t="s">
        <v>68</v>
      </c>
      <c r="D68" s="6" t="str">
        <f>"邬志锋"</f>
        <v>邬志锋</v>
      </c>
      <c r="E68" s="6" t="s">
        <v>76</v>
      </c>
    </row>
    <row r="69" s="1" customFormat="1" customHeight="1" spans="1:5">
      <c r="A69" s="6">
        <v>67</v>
      </c>
      <c r="B69" s="6" t="str">
        <f t="shared" si="4"/>
        <v>24050201</v>
      </c>
      <c r="C69" s="6" t="s">
        <v>68</v>
      </c>
      <c r="D69" s="6" t="str">
        <f>"吴晓怡"</f>
        <v>吴晓怡</v>
      </c>
      <c r="E69" s="6" t="s">
        <v>77</v>
      </c>
    </row>
    <row r="70" s="1" customFormat="1" customHeight="1" spans="1:5">
      <c r="A70" s="6">
        <v>68</v>
      </c>
      <c r="B70" s="6" t="str">
        <f t="shared" si="4"/>
        <v>24050201</v>
      </c>
      <c r="C70" s="6" t="s">
        <v>68</v>
      </c>
      <c r="D70" s="6" t="str">
        <f>"罗朝成"</f>
        <v>罗朝成</v>
      </c>
      <c r="E70" s="6" t="s">
        <v>78</v>
      </c>
    </row>
    <row r="71" s="1" customFormat="1" customHeight="1" spans="1:5">
      <c r="A71" s="6">
        <v>69</v>
      </c>
      <c r="B71" s="6" t="str">
        <f t="shared" si="4"/>
        <v>24050201</v>
      </c>
      <c r="C71" s="6" t="s">
        <v>68</v>
      </c>
      <c r="D71" s="6" t="str">
        <f>"叶云生"</f>
        <v>叶云生</v>
      </c>
      <c r="E71" s="6" t="s">
        <v>79</v>
      </c>
    </row>
    <row r="72" s="1" customFormat="1" customHeight="1" spans="1:5">
      <c r="A72" s="6">
        <v>70</v>
      </c>
      <c r="B72" s="6" t="str">
        <f t="shared" si="4"/>
        <v>24050201</v>
      </c>
      <c r="C72" s="6" t="s">
        <v>68</v>
      </c>
      <c r="D72" s="6" t="str">
        <f>"李乐仪"</f>
        <v>李乐仪</v>
      </c>
      <c r="E72" s="6" t="s">
        <v>80</v>
      </c>
    </row>
    <row r="73" s="1" customFormat="1" customHeight="1" spans="1:5">
      <c r="A73" s="6">
        <v>71</v>
      </c>
      <c r="B73" s="6" t="str">
        <f t="shared" si="4"/>
        <v>24050201</v>
      </c>
      <c r="C73" s="6" t="s">
        <v>68</v>
      </c>
      <c r="D73" s="6" t="str">
        <f>"吴海英"</f>
        <v>吴海英</v>
      </c>
      <c r="E73" s="6" t="s">
        <v>81</v>
      </c>
    </row>
    <row r="74" s="1" customFormat="1" customHeight="1" spans="1:5">
      <c r="A74" s="6">
        <v>72</v>
      </c>
      <c r="B74" s="6" t="str">
        <f t="shared" si="4"/>
        <v>24050201</v>
      </c>
      <c r="C74" s="6" t="s">
        <v>68</v>
      </c>
      <c r="D74" s="6" t="str">
        <f>"王祖英"</f>
        <v>王祖英</v>
      </c>
      <c r="E74" s="6" t="s">
        <v>82</v>
      </c>
    </row>
    <row r="75" s="1" customFormat="1" customHeight="1" spans="1:5">
      <c r="A75" s="6">
        <v>73</v>
      </c>
      <c r="B75" s="6" t="str">
        <f t="shared" si="4"/>
        <v>24050201</v>
      </c>
      <c r="C75" s="6" t="s">
        <v>68</v>
      </c>
      <c r="D75" s="6" t="str">
        <f>"许玉富"</f>
        <v>许玉富</v>
      </c>
      <c r="E75" s="6" t="s">
        <v>83</v>
      </c>
    </row>
    <row r="76" s="1" customFormat="1" customHeight="1" spans="1:5">
      <c r="A76" s="6">
        <v>74</v>
      </c>
      <c r="B76" s="6" t="str">
        <f t="shared" si="4"/>
        <v>24050201</v>
      </c>
      <c r="C76" s="6" t="s">
        <v>68</v>
      </c>
      <c r="D76" s="6" t="str">
        <f>"王淑芬"</f>
        <v>王淑芬</v>
      </c>
      <c r="E76" s="6" t="s">
        <v>84</v>
      </c>
    </row>
    <row r="77" s="1" customFormat="1" customHeight="1" spans="1:5">
      <c r="A77" s="6">
        <v>75</v>
      </c>
      <c r="B77" s="6" t="str">
        <f t="shared" si="4"/>
        <v>24050201</v>
      </c>
      <c r="C77" s="6" t="s">
        <v>68</v>
      </c>
      <c r="D77" s="6" t="str">
        <f>"刘允周"</f>
        <v>刘允周</v>
      </c>
      <c r="E77" s="6" t="s">
        <v>85</v>
      </c>
    </row>
    <row r="78" s="1" customFormat="1" customHeight="1" spans="1:5">
      <c r="A78" s="6">
        <v>76</v>
      </c>
      <c r="B78" s="6" t="str">
        <f t="shared" ref="B78:B81" si="5">"24050301"</f>
        <v>24050301</v>
      </c>
      <c r="C78" s="6" t="s">
        <v>86</v>
      </c>
      <c r="D78" s="6" t="str">
        <f>"许庆锋"</f>
        <v>许庆锋</v>
      </c>
      <c r="E78" s="6" t="s">
        <v>87</v>
      </c>
    </row>
    <row r="79" s="1" customFormat="1" customHeight="1" spans="1:5">
      <c r="A79" s="6">
        <v>77</v>
      </c>
      <c r="B79" s="6" t="str">
        <f t="shared" si="5"/>
        <v>24050301</v>
      </c>
      <c r="C79" s="6" t="s">
        <v>86</v>
      </c>
      <c r="D79" s="6" t="str">
        <f>"唐翠"</f>
        <v>唐翠</v>
      </c>
      <c r="E79" s="6" t="s">
        <v>88</v>
      </c>
    </row>
    <row r="80" s="1" customFormat="1" customHeight="1" spans="1:5">
      <c r="A80" s="6">
        <v>78</v>
      </c>
      <c r="B80" s="6" t="str">
        <f t="shared" si="5"/>
        <v>24050301</v>
      </c>
      <c r="C80" s="6" t="s">
        <v>86</v>
      </c>
      <c r="D80" s="6" t="str">
        <f>"黄富"</f>
        <v>黄富</v>
      </c>
      <c r="E80" s="6" t="s">
        <v>89</v>
      </c>
    </row>
    <row r="81" s="1" customFormat="1" customHeight="1" spans="1:5">
      <c r="A81" s="6">
        <v>79</v>
      </c>
      <c r="B81" s="6" t="str">
        <f t="shared" si="5"/>
        <v>24050301</v>
      </c>
      <c r="C81" s="6" t="s">
        <v>86</v>
      </c>
      <c r="D81" s="6" t="str">
        <f>"张佳钰"</f>
        <v>张佳钰</v>
      </c>
      <c r="E81" s="6" t="s">
        <v>90</v>
      </c>
    </row>
  </sheetData>
  <mergeCells count="1">
    <mergeCell ref="A1:E1"/>
  </mergeCells>
  <printOptions horizontalCentered="1"/>
  <pageMargins left="0.5" right="0.5" top="0.5" bottom="0.708333333333333" header="0.5" footer="0.590277777777778"/>
  <pageSetup paperSize="9" scale="8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李硕</dc:creator>
  <cp:lastModifiedBy>石  頁</cp:lastModifiedBy>
  <dcterms:created xsi:type="dcterms:W3CDTF">2024-01-17T03:18:00Z</dcterms:created>
  <dcterms:modified xsi:type="dcterms:W3CDTF">2024-01-17T08:44:03Z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626C6276E1B0448B953124B4E94D2CEC_11</vt:lpwstr>
  </property>
  <property fmtid="{D5CDD505-2E9C-101B-9397-08002B2CF9AE}" pid="3" name="KSOProductBuildVer">
    <vt:lpwstr>2052-11.1.0.14309</vt:lpwstr>
  </property>
</Properties>
</file>